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设计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<sst xmlns="http://schemas.openxmlformats.org/spreadsheetml/2006/main" count="26" uniqueCount="25">
  <si>
    <t>省职业学校现代化专业群建设</t>
  </si>
  <si>
    <t>专任专业教学团队年均师资培训经费占比情况</t>
  </si>
  <si>
    <t>专业群：艺术设计</t>
  </si>
  <si>
    <t>金额单位：元</t>
  </si>
  <si>
    <t>年度</t>
  </si>
  <si>
    <t>团队培训经费</t>
  </si>
  <si>
    <t>年均工资总额</t>
  </si>
  <si>
    <t>培训费占比%</t>
  </si>
  <si>
    <t>培训费支出</t>
  </si>
  <si>
    <t>人数</t>
  </si>
  <si>
    <t>年均培训费                                                                                                                                    (元/人.年）</t>
  </si>
  <si>
    <t>工资总额</t>
  </si>
  <si>
    <t>年均人数</t>
  </si>
  <si>
    <t>年均工资                                                                                                     (元/人.年）</t>
  </si>
  <si>
    <t>小计</t>
  </si>
  <si>
    <t>会议培训</t>
  </si>
  <si>
    <t>科研经费</t>
  </si>
  <si>
    <t>专业图书</t>
  </si>
  <si>
    <t>校本大型会议</t>
  </si>
  <si>
    <t>基本工资</t>
  </si>
  <si>
    <t>津贴补贴</t>
  </si>
  <si>
    <t>绩效工资</t>
  </si>
  <si>
    <t>2017</t>
  </si>
  <si>
    <t>2018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</si>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</sst>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8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7" fillId="2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8" borderId="7" applyNumberFormat="0" applyAlignment="0" applyProtection="0">
      <alignment vertical="center"/>
    </xf>
    <xf numFmtId="0" fontId="5" fillId="8" borderId="6" applyNumberFormat="0" applyAlignment="0" applyProtection="0">
      <alignment vertical="center"/>
    </xf>
    <xf numFmtId="0" fontId="19" fillId="32" borderId="12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3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3" fontId="2" fillId="0" borderId="3" xfId="0" applyNumberFormat="1" applyFont="1" applyBorder="1" applyAlignment="1">
      <alignment horizontal="center" vertical="center" wrapText="1"/>
    </xf>
    <xf numFmtId="43" fontId="1" fillId="2" borderId="0" xfId="0" applyNumberFormat="1" applyFont="1" applyFill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1" fontId="1" fillId="0" borderId="3" xfId="0" applyNumberFormat="1" applyFont="1" applyBorder="1" applyAlignment="1">
      <alignment horizontal="center" vertical="center" wrapText="1"/>
    </xf>
    <xf numFmtId="10" fontId="1" fillId="3" borderId="5" xfId="0" applyNumberFormat="1" applyFont="1" applyFill="1" applyBorder="1" applyAlignment="1">
      <alignment horizontal="center" vertical="center" wrapText="1"/>
    </xf>
    <xf numFmtId="10" fontId="2" fillId="3" borderId="5" xfId="0" applyNumberFormat="1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2"/>
  <sheetViews>
    <sheetView tabSelected="1" workbookViewId="0">
      <selection activeCell="M13" sqref="M12:M13"/>
    </sheetView>
  </sheetViews>
  <sheetFormatPr defaultColWidth="9" defaultRowHeight="32.25" customHeight="1"/>
  <cols>
    <col min="1" max="1" width="5.44166666666667" style="4" customWidth="1"/>
    <col min="2" max="2" width="13.25" style="4" customWidth="1"/>
    <col min="3" max="3" width="14.8833333333333" style="4" customWidth="1"/>
    <col min="4" max="4" width="13.25" style="4" customWidth="1"/>
    <col min="5" max="5" width="12.25" style="4" customWidth="1"/>
    <col min="6" max="6" width="10.625" style="4" customWidth="1"/>
    <col min="7" max="7" width="6.33333333333333" style="4" customWidth="1"/>
    <col min="8" max="8" width="13.125" style="4" customWidth="1"/>
    <col min="9" max="9" width="12.875" style="4" customWidth="1"/>
    <col min="10" max="10" width="13.25" style="4" customWidth="1"/>
    <col min="11" max="11" width="12.5" style="4" customWidth="1"/>
    <col min="12" max="12" width="14.125" style="4" customWidth="1"/>
    <col min="13" max="13" width="7.25" style="4" customWidth="1"/>
    <col min="14" max="14" width="13" style="4" customWidth="1"/>
    <col min="15" max="15" width="9.33333333333333" style="4" customWidth="1"/>
    <col min="16" max="16384" width="9" style="4"/>
  </cols>
  <sheetData>
    <row r="1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customHeight="1" spans="1:15">
      <c r="A3" s="6" t="s">
        <v>2</v>
      </c>
      <c r="B3" s="6"/>
      <c r="C3" s="6"/>
      <c r="M3" s="17" t="s">
        <v>3</v>
      </c>
      <c r="N3" s="17"/>
      <c r="O3" s="17"/>
    </row>
    <row r="4" s="1" customFormat="1" customHeight="1" spans="1:15">
      <c r="A4" s="7" t="s">
        <v>4</v>
      </c>
      <c r="B4" s="8" t="s">
        <v>5</v>
      </c>
      <c r="C4" s="8"/>
      <c r="D4" s="8"/>
      <c r="E4" s="8"/>
      <c r="F4" s="8"/>
      <c r="G4" s="8"/>
      <c r="H4" s="8"/>
      <c r="I4" s="8" t="s">
        <v>6</v>
      </c>
      <c r="J4" s="8"/>
      <c r="K4" s="8"/>
      <c r="L4" s="8"/>
      <c r="M4" s="8"/>
      <c r="N4" s="8"/>
      <c r="O4" s="7" t="s">
        <v>7</v>
      </c>
    </row>
    <row r="5" s="1" customFormat="1" customHeight="1" spans="1:15">
      <c r="A5" s="9"/>
      <c r="B5" s="8" t="s">
        <v>8</v>
      </c>
      <c r="C5" s="8"/>
      <c r="D5" s="8"/>
      <c r="E5" s="8"/>
      <c r="F5" s="8"/>
      <c r="G5" s="7" t="s">
        <v>9</v>
      </c>
      <c r="H5" s="7" t="s">
        <v>10</v>
      </c>
      <c r="I5" s="8" t="s">
        <v>11</v>
      </c>
      <c r="J5" s="8"/>
      <c r="K5" s="8"/>
      <c r="L5" s="8"/>
      <c r="M5" s="8" t="s">
        <v>12</v>
      </c>
      <c r="N5" s="8" t="s">
        <v>13</v>
      </c>
      <c r="O5" s="9"/>
    </row>
    <row r="6" s="1" customFormat="1" customHeight="1" spans="1:15">
      <c r="A6" s="9"/>
      <c r="B6" s="8" t="s">
        <v>14</v>
      </c>
      <c r="C6" s="8" t="s">
        <v>15</v>
      </c>
      <c r="D6" s="8" t="s">
        <v>16</v>
      </c>
      <c r="E6" s="8" t="s">
        <v>17</v>
      </c>
      <c r="F6" s="8" t="s">
        <v>18</v>
      </c>
      <c r="G6" s="10"/>
      <c r="H6" s="10"/>
      <c r="I6" s="8" t="s">
        <v>14</v>
      </c>
      <c r="J6" s="8" t="s">
        <v>19</v>
      </c>
      <c r="K6" s="8" t="s">
        <v>20</v>
      </c>
      <c r="L6" s="8" t="s">
        <v>21</v>
      </c>
      <c r="M6" s="8"/>
      <c r="N6" s="8"/>
      <c r="O6" s="10"/>
    </row>
    <row r="7" s="1" customFormat="1" customHeight="1" spans="1:15">
      <c r="A7" s="8">
        <v>2016</v>
      </c>
      <c r="B7" s="11">
        <f>C7+D7+E7+F7</f>
        <v>338677.41</v>
      </c>
      <c r="C7" s="11">
        <v>198344.4</v>
      </c>
      <c r="D7" s="11">
        <v>73800</v>
      </c>
      <c r="E7" s="11">
        <v>66533.01</v>
      </c>
      <c r="F7" s="11"/>
      <c r="G7" s="12">
        <v>37</v>
      </c>
      <c r="H7" s="11">
        <f>B7/G7</f>
        <v>9153.44351351351</v>
      </c>
      <c r="I7" s="18">
        <f>SUM(J7:L7)</f>
        <v>9848600</v>
      </c>
      <c r="J7" s="18">
        <v>3402000</v>
      </c>
      <c r="K7" s="18">
        <v>182600</v>
      </c>
      <c r="L7" s="18">
        <v>6264000</v>
      </c>
      <c r="M7" s="12">
        <v>98</v>
      </c>
      <c r="N7" s="11">
        <f>I7/M7</f>
        <v>100495.918367347</v>
      </c>
      <c r="O7" s="19">
        <f>H7/N7</f>
        <v>0.0910827391024434</v>
      </c>
    </row>
    <row r="8" s="1" customFormat="1" customHeight="1" spans="1:15">
      <c r="A8" s="13" t="s">
        <v>22</v>
      </c>
      <c r="B8" s="11">
        <f t="shared" ref="B8:B9" si="0">C8+D8+E8+F8</f>
        <v>409386.76</v>
      </c>
      <c r="C8" s="11">
        <v>265751.26</v>
      </c>
      <c r="D8" s="11">
        <v>8800</v>
      </c>
      <c r="E8" s="11">
        <v>55656.5</v>
      </c>
      <c r="F8" s="11">
        <v>79179</v>
      </c>
      <c r="G8" s="12">
        <v>37</v>
      </c>
      <c r="H8" s="11">
        <f t="shared" ref="H8:H9" si="1">B8/G8</f>
        <v>11064.507027027</v>
      </c>
      <c r="I8" s="18">
        <f>SUM(J8:L8)</f>
        <v>10340000</v>
      </c>
      <c r="J8" s="18">
        <v>3862000</v>
      </c>
      <c r="K8" s="18">
        <v>121700</v>
      </c>
      <c r="L8" s="18">
        <v>6356300</v>
      </c>
      <c r="M8" s="12">
        <v>100</v>
      </c>
      <c r="N8" s="11">
        <f>I8/M8</f>
        <v>103400</v>
      </c>
      <c r="O8" s="19">
        <f t="shared" ref="O8:O10" si="2">H8/N8</f>
        <v>0.107006837785561</v>
      </c>
    </row>
    <row r="9" s="1" customFormat="1" customHeight="1" spans="1:15">
      <c r="A9" s="13" t="s">
        <v>23</v>
      </c>
      <c r="B9" s="11">
        <f t="shared" si="0"/>
        <v>406486.96</v>
      </c>
      <c r="C9" s="11">
        <v>283240.87</v>
      </c>
      <c r="D9" s="11">
        <v>37493.5</v>
      </c>
      <c r="E9" s="11">
        <v>85752.59</v>
      </c>
      <c r="F9" s="11"/>
      <c r="G9" s="12">
        <v>37</v>
      </c>
      <c r="H9" s="11">
        <f t="shared" si="1"/>
        <v>10986.1340540541</v>
      </c>
      <c r="I9" s="18">
        <f>SUM(J9:L9)</f>
        <v>10440152</v>
      </c>
      <c r="J9" s="18">
        <v>4051344</v>
      </c>
      <c r="K9" s="18">
        <v>120108</v>
      </c>
      <c r="L9" s="18">
        <v>6268700</v>
      </c>
      <c r="M9" s="12">
        <v>97</v>
      </c>
      <c r="N9" s="11">
        <f>I9/M9</f>
        <v>107630.432989691</v>
      </c>
      <c r="O9" s="19">
        <f t="shared" si="2"/>
        <v>0.102072747910494</v>
      </c>
    </row>
    <row r="10" s="2" customFormat="1" customHeight="1" spans="1:15">
      <c r="A10" s="14" t="s">
        <v>24</v>
      </c>
      <c r="B10" s="15"/>
      <c r="C10" s="15"/>
      <c r="D10" s="15"/>
      <c r="E10" s="15"/>
      <c r="F10" s="15"/>
      <c r="G10" s="15"/>
      <c r="H10" s="15">
        <f>SUM(H7:H9)</f>
        <v>31204.0845945946</v>
      </c>
      <c r="I10" s="15"/>
      <c r="J10" s="15"/>
      <c r="K10" s="15"/>
      <c r="L10" s="15"/>
      <c r="M10" s="15"/>
      <c r="N10" s="15">
        <f>SUM(N7:N9)</f>
        <v>311526.351357038</v>
      </c>
      <c r="O10" s="20">
        <f t="shared" si="2"/>
        <v>0.100165152831106</v>
      </c>
    </row>
    <row r="12" s="3" customFormat="1" customHeight="1" spans="8:15">
      <c r="H12" s="16">
        <f>H10/3</f>
        <v>10401.3615315315</v>
      </c>
      <c r="O12" s="21">
        <f>O10</f>
        <v>0.100165152831106</v>
      </c>
    </row>
  </sheetData>
  <mergeCells count="14">
    <mergeCell ref="A1:N1"/>
    <mergeCell ref="A2:N2"/>
    <mergeCell ref="A3:C3"/>
    <mergeCell ref="M3:O3"/>
    <mergeCell ref="B4:H4"/>
    <mergeCell ref="I4:N4"/>
    <mergeCell ref="B5:F5"/>
    <mergeCell ref="I5:L5"/>
    <mergeCell ref="A4:A6"/>
    <mergeCell ref="G5:G6"/>
    <mergeCell ref="H5:H6"/>
    <mergeCell ref="M5:M6"/>
    <mergeCell ref="N5:N6"/>
    <mergeCell ref="O4:O6"/>
  </mergeCells>
  <pageMargins left="0.31496062992126" right="0.118110236220472" top="0.551181102362205" bottom="0.354330708661417" header="0.31496062992126" footer="0.31496062992126"/>
  <pageSetup paperSize="9" scale="75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P10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设计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dcterms:modified xsi:type="dcterms:W3CDTF">2019-10-30T07:38:07Z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